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L42" i="1" s="1"/>
  <c r="J42" i="1"/>
  <c r="G42" i="1"/>
  <c r="I42" i="1" s="1"/>
  <c r="F42" i="1"/>
  <c r="E42" i="1"/>
  <c r="C42" i="1"/>
  <c r="D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I29" i="1"/>
  <c r="G29" i="1"/>
  <c r="H29" i="1" s="1"/>
  <c r="F29" i="1"/>
  <c r="C29" i="1"/>
  <c r="E29" i="1" s="1"/>
  <c r="B29" i="1"/>
  <c r="M28" i="1"/>
  <c r="L28" i="1"/>
  <c r="I28" i="1"/>
  <c r="H28" i="1"/>
  <c r="E28" i="1"/>
  <c r="D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I23" i="1"/>
  <c r="G23" i="1"/>
  <c r="H23" i="1" s="1"/>
  <c r="F23" i="1"/>
  <c r="F22" i="1" s="1"/>
  <c r="C23" i="1"/>
  <c r="E23" i="1" s="1"/>
  <c r="B23" i="1"/>
  <c r="J22" i="1"/>
  <c r="G22" i="1"/>
  <c r="I22" i="1" s="1"/>
  <c r="B22" i="1"/>
  <c r="M21" i="1"/>
  <c r="L21" i="1"/>
  <c r="I21" i="1"/>
  <c r="H21" i="1"/>
  <c r="E21" i="1"/>
  <c r="D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I18" i="1"/>
  <c r="G18" i="1"/>
  <c r="H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L9" i="1" s="1"/>
  <c r="J9" i="1"/>
  <c r="J8" i="1" s="1"/>
  <c r="J44" i="1" s="1"/>
  <c r="J45" i="1" s="1"/>
  <c r="G9" i="1"/>
  <c r="F9" i="1"/>
  <c r="C9" i="1"/>
  <c r="D9" i="1" s="1"/>
  <c r="B9" i="1"/>
  <c r="B8" i="1" s="1"/>
  <c r="B44" i="1" s="1"/>
  <c r="B45" i="1" s="1"/>
  <c r="K8" i="1"/>
  <c r="F8" i="1"/>
  <c r="F44" i="1" s="1"/>
  <c r="F45" i="1" s="1"/>
  <c r="C8" i="1"/>
  <c r="G8" i="1" l="1"/>
  <c r="C22" i="1"/>
  <c r="C44" i="1" s="1"/>
  <c r="K22" i="1"/>
  <c r="K44" i="1"/>
  <c r="D8" i="1"/>
  <c r="L8" i="1"/>
  <c r="H9" i="1"/>
  <c r="D18" i="1"/>
  <c r="L18" i="1"/>
  <c r="H22" i="1"/>
  <c r="D23" i="1"/>
  <c r="L23" i="1"/>
  <c r="D29" i="1"/>
  <c r="L29" i="1"/>
  <c r="H42" i="1"/>
  <c r="C45" i="1" l="1"/>
  <c r="E13" i="1"/>
  <c r="E44" i="1"/>
  <c r="E14" i="1"/>
  <c r="E10" i="1"/>
  <c r="D44" i="1"/>
  <c r="E11" i="1"/>
  <c r="E9" i="1"/>
  <c r="E12" i="1"/>
  <c r="E8" i="1"/>
  <c r="K45" i="1"/>
  <c r="M11" i="1"/>
  <c r="M44" i="1"/>
  <c r="M12" i="1"/>
  <c r="L44" i="1"/>
  <c r="M13" i="1"/>
  <c r="M9" i="1"/>
  <c r="M14" i="1"/>
  <c r="M10" i="1"/>
  <c r="M22" i="1"/>
  <c r="L22" i="1"/>
  <c r="E22" i="1"/>
  <c r="D22" i="1"/>
  <c r="G44" i="1"/>
  <c r="I8" i="1"/>
  <c r="H8" i="1"/>
  <c r="M8" i="1"/>
  <c r="I14" i="1" l="1"/>
  <c r="I10" i="1"/>
  <c r="I11" i="1"/>
  <c r="G45" i="1"/>
  <c r="I12" i="1"/>
  <c r="I44" i="1"/>
  <c r="I13" i="1"/>
  <c r="H44" i="1"/>
  <c r="I9" i="1"/>
  <c r="E45" i="1"/>
  <c r="D45" i="1"/>
  <c r="M45" i="1"/>
  <c r="L45" i="1"/>
  <c r="I45" i="1" l="1"/>
  <c r="H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<sst xmlns="http://schemas.openxmlformats.org/spreadsheetml/2006/main" count="55" uniqueCount="54">
  <si>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</si>
  <si>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</si>
  <si>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</si>
  <si>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</si>
  <si>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</si>
  <si>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</si>
  <si>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</si>
  <si>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</si>
  <si>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</si>
  <si>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</si>
  <si>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</si>
  <si>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</si>
  <si>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</si>
  <si>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</si>
  <si>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</si>
  <si>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</si>
  <si>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</si>
  <si>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</si>
  <si>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</si>
  <si>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</si>
  <si>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</si>
  <si>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</si>
  <si>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</si>
  <si>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</si>
  <si>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</si>
  <si>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</si>
  <si>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</si>
  <si>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</si>
  <si>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</si>
  <si>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</si>
  <si>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</si>
  <si>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</si>
  <si>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</si>
  <si>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</si>
  <si>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</si>
  <si>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</si>
  <si>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</si>
  <si>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</si>
  <si>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</si>
  <si>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</si>
  <si>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</si>
  <si>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</si>
  <si>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</si>
  <si>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</si>
  <si>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</si>
  <si>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</si>
  <si>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</si>
  <si>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</si>
  <si>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</si>
  <si>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</si>
  <si>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</si>
  <si>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1 - 31 AUGUST</t>
  </si>
  <si>
    <t>1st JANUARY  -  31th AUGUST</t>
  </si>
  <si>
    <t>1 - 31 AUGUST EXPORT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</si>
</sst>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D32" sqref="D32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7" t="s">
        <v>53</v>
      </c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">
      <c r="A6" s="3"/>
      <c r="B6" s="33" t="s">
        <v>51</v>
      </c>
      <c r="C6" s="33"/>
      <c r="D6" s="33"/>
      <c r="E6" s="33"/>
      <c r="F6" s="33" t="s">
        <v>52</v>
      </c>
      <c r="G6" s="33"/>
      <c r="H6" s="33"/>
      <c r="I6" s="33"/>
      <c r="J6" s="33" t="s">
        <v>40</v>
      </c>
      <c r="K6" s="33"/>
      <c r="L6" s="33"/>
      <c r="M6" s="33"/>
    </row>
    <row r="7" spans="1:13" ht="30" x14ac:dyDescent="0.25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25">
      <c r="A8" s="13" t="s">
        <v>28</v>
      </c>
      <c r="B8" s="26">
        <f>B9+B18+B20</f>
        <v>1528028.6455399999</v>
      </c>
      <c r="C8" s="26">
        <f>C9+C18+C20</f>
        <v>1684042.9360700003</v>
      </c>
      <c r="D8" s="27">
        <f t="shared" ref="D8:D46" si="0">(C8-B8)/B8*100</f>
        <v>10.21016791703309</v>
      </c>
      <c r="E8" s="27">
        <f>C8/C$44*100</f>
        <v>14.730621137382933</v>
      </c>
      <c r="F8" s="26">
        <f>F9+F18+F20</f>
        <v>14266882.825619999</v>
      </c>
      <c r="G8" s="26">
        <f>G9+G18+G20</f>
        <v>14915739.739290003</v>
      </c>
      <c r="H8" s="27">
        <f t="shared" ref="H8:H46" si="1">(G8-F8)/F8*100</f>
        <v>4.5479935708507222</v>
      </c>
      <c r="I8" s="27">
        <f t="shared" ref="I8:I14" si="2">G8/G$44*100</f>
        <v>15.845964254525086</v>
      </c>
      <c r="J8" s="26">
        <f>J9+J18+J20</f>
        <v>22705893.215979997</v>
      </c>
      <c r="K8" s="26">
        <f>K9+K18+K20</f>
        <v>24023935.800179999</v>
      </c>
      <c r="L8" s="27">
        <f t="shared" ref="L8:L46" si="3">(K8-J8)/J8*100</f>
        <v>5.8048479822515313</v>
      </c>
      <c r="M8" s="27">
        <f t="shared" ref="M8:M14" si="4">K8/K$44*100</f>
        <v>15.778786029216127</v>
      </c>
    </row>
    <row r="9" spans="1:13" ht="15.75" x14ac:dyDescent="0.25">
      <c r="A9" s="8" t="s">
        <v>29</v>
      </c>
      <c r="B9" s="26">
        <f>B10+B11+B12+B13+B14+B15+B16+B17</f>
        <v>931634.83404999995</v>
      </c>
      <c r="C9" s="26">
        <f>C10+C11+C12+C13+C14+C15+C16+C17</f>
        <v>1076150.7930900003</v>
      </c>
      <c r="D9" s="27">
        <f t="shared" si="0"/>
        <v>15.512081961530036</v>
      </c>
      <c r="E9" s="27">
        <f t="shared" ref="E9:E14" si="5">C9/C$44*100</f>
        <v>9.4132811463211024</v>
      </c>
      <c r="F9" s="26">
        <f>F10+F11+F12+F13+F14+F15+F16+F17</f>
        <v>9048863.8869899996</v>
      </c>
      <c r="G9" s="26">
        <f>G10+G11+G12+G13+G14+G15+G16+G17</f>
        <v>9958228.6944100019</v>
      </c>
      <c r="H9" s="27">
        <f t="shared" si="1"/>
        <v>10.049491502766896</v>
      </c>
      <c r="I9" s="27">
        <f t="shared" si="2"/>
        <v>10.579276568787742</v>
      </c>
      <c r="J9" s="26">
        <f>J10+J11+J12+J13+J14+J15+J16+J17</f>
        <v>14810346.27995</v>
      </c>
      <c r="K9" s="26">
        <f>K10+K11+K12+K13+K14+K15+K16+K17</f>
        <v>16249462.430269999</v>
      </c>
      <c r="L9" s="27">
        <f t="shared" si="3"/>
        <v>9.7169649049208964</v>
      </c>
      <c r="M9" s="27">
        <f t="shared" si="4"/>
        <v>10.67255560910613</v>
      </c>
    </row>
    <row r="10" spans="1:13" ht="14.25" x14ac:dyDescent="0.2">
      <c r="A10" s="9" t="s">
        <v>5</v>
      </c>
      <c r="B10" s="28">
        <v>480724.38799999998</v>
      </c>
      <c r="C10" s="28">
        <v>545056.68215000001</v>
      </c>
      <c r="D10" s="29">
        <f t="shared" si="0"/>
        <v>13.382365396032297</v>
      </c>
      <c r="E10" s="29">
        <f t="shared" si="5"/>
        <v>4.7677071119621734</v>
      </c>
      <c r="F10" s="28">
        <v>4272130.1009400003</v>
      </c>
      <c r="G10" s="28">
        <v>4607115.9998399997</v>
      </c>
      <c r="H10" s="29">
        <f t="shared" si="1"/>
        <v>7.8411914193880055</v>
      </c>
      <c r="I10" s="29">
        <f t="shared" si="2"/>
        <v>4.8944401502000376</v>
      </c>
      <c r="J10" s="28">
        <v>6704010.2768999999</v>
      </c>
      <c r="K10" s="28">
        <v>7123534.2457100004</v>
      </c>
      <c r="L10" s="29">
        <f t="shared" si="3"/>
        <v>6.257806170965365</v>
      </c>
      <c r="M10" s="29">
        <f t="shared" si="4"/>
        <v>4.6786972613375628</v>
      </c>
    </row>
    <row r="11" spans="1:13" ht="14.25" x14ac:dyDescent="0.2">
      <c r="A11" s="9" t="s">
        <v>4</v>
      </c>
      <c r="B11" s="28">
        <v>109801.97443</v>
      </c>
      <c r="C11" s="28">
        <v>130167.09015</v>
      </c>
      <c r="D11" s="29">
        <f t="shared" si="0"/>
        <v>18.547130710279706</v>
      </c>
      <c r="E11" s="29">
        <f t="shared" si="5"/>
        <v>1.1385945384681795</v>
      </c>
      <c r="F11" s="28">
        <v>1206471.2227099999</v>
      </c>
      <c r="G11" s="28">
        <v>1494080.6387799999</v>
      </c>
      <c r="H11" s="29">
        <f t="shared" si="1"/>
        <v>23.838895669966</v>
      </c>
      <c r="I11" s="29">
        <f t="shared" si="2"/>
        <v>1.5872594191974576</v>
      </c>
      <c r="J11" s="28">
        <v>2142233.2693099999</v>
      </c>
      <c r="K11" s="28">
        <v>2548046.3775300002</v>
      </c>
      <c r="L11" s="29">
        <f t="shared" si="3"/>
        <v>18.94346026801788</v>
      </c>
      <c r="M11" s="29">
        <f t="shared" si="4"/>
        <v>1.6735425418204743</v>
      </c>
    </row>
    <row r="12" spans="1:13" ht="14.25" x14ac:dyDescent="0.2">
      <c r="A12" s="9" t="s">
        <v>2</v>
      </c>
      <c r="B12" s="28">
        <v>127803.83005999999</v>
      </c>
      <c r="C12" s="28">
        <v>130755.00395</v>
      </c>
      <c r="D12" s="29">
        <f t="shared" si="0"/>
        <v>2.309143543362135</v>
      </c>
      <c r="E12" s="29">
        <f t="shared" si="5"/>
        <v>1.1437371243629604</v>
      </c>
      <c r="F12" s="28">
        <v>980695.51277000003</v>
      </c>
      <c r="G12" s="28">
        <v>1032401.4127099999</v>
      </c>
      <c r="H12" s="29">
        <f t="shared" si="1"/>
        <v>5.2723704010794599</v>
      </c>
      <c r="I12" s="29">
        <f t="shared" si="2"/>
        <v>1.096787431804745</v>
      </c>
      <c r="J12" s="28">
        <v>1544122.0440700001</v>
      </c>
      <c r="K12" s="28">
        <v>1600257.7186400001</v>
      </c>
      <c r="L12" s="29">
        <f t="shared" si="3"/>
        <v>3.6354428580034717</v>
      </c>
      <c r="M12" s="29">
        <f t="shared" si="4"/>
        <v>1.0510402768322797</v>
      </c>
    </row>
    <row r="13" spans="1:13" ht="14.25" x14ac:dyDescent="0.2">
      <c r="A13" s="9" t="s">
        <v>3</v>
      </c>
      <c r="B13" s="28">
        <v>71929.894650000002</v>
      </c>
      <c r="C13" s="28">
        <v>85076.366760000004</v>
      </c>
      <c r="D13" s="29">
        <f t="shared" si="0"/>
        <v>18.276784880568435</v>
      </c>
      <c r="E13" s="29">
        <f t="shared" si="5"/>
        <v>0.74417801330601363</v>
      </c>
      <c r="F13" s="28">
        <v>798984.22404</v>
      </c>
      <c r="G13" s="28">
        <v>779445.43886999995</v>
      </c>
      <c r="H13" s="29">
        <f t="shared" si="1"/>
        <v>-2.445453186948265</v>
      </c>
      <c r="I13" s="29">
        <f t="shared" si="2"/>
        <v>0.82805578392818979</v>
      </c>
      <c r="J13" s="28">
        <v>1413995.63081</v>
      </c>
      <c r="K13" s="28">
        <v>1396986.03993</v>
      </c>
      <c r="L13" s="29">
        <f t="shared" si="3"/>
        <v>-1.2029450805485289</v>
      </c>
      <c r="M13" s="29">
        <f t="shared" si="4"/>
        <v>0.91753258055627551</v>
      </c>
    </row>
    <row r="14" spans="1:13" ht="14.25" x14ac:dyDescent="0.2">
      <c r="A14" s="9" t="s">
        <v>0</v>
      </c>
      <c r="B14" s="28">
        <v>66613.027579999994</v>
      </c>
      <c r="C14" s="28">
        <v>92821.082840000003</v>
      </c>
      <c r="D14" s="29">
        <f t="shared" si="0"/>
        <v>39.343738322845361</v>
      </c>
      <c r="E14" s="29">
        <f t="shared" si="5"/>
        <v>0.81192241337298154</v>
      </c>
      <c r="F14" s="28">
        <v>956276.69764000003</v>
      </c>
      <c r="G14" s="28">
        <v>1230038.5533199999</v>
      </c>
      <c r="H14" s="29">
        <f t="shared" si="1"/>
        <v>28.627891525080361</v>
      </c>
      <c r="I14" s="29">
        <f t="shared" si="2"/>
        <v>1.3067502710746721</v>
      </c>
      <c r="J14" s="28">
        <v>1608501.7325800001</v>
      </c>
      <c r="K14" s="28">
        <v>2302242.1823999998</v>
      </c>
      <c r="L14" s="29">
        <f t="shared" si="3"/>
        <v>43.129605381727245</v>
      </c>
      <c r="M14" s="29">
        <f t="shared" si="4"/>
        <v>1.5120997277745385</v>
      </c>
    </row>
    <row r="15" spans="1:13" ht="14.25" x14ac:dyDescent="0.2">
      <c r="A15" s="9" t="s">
        <v>1</v>
      </c>
      <c r="B15" s="28">
        <v>16541.390520000001</v>
      </c>
      <c r="C15" s="28">
        <v>14969.118340000001</v>
      </c>
      <c r="D15" s="29">
        <f t="shared" si="0"/>
        <v>-9.5050786576798618</v>
      </c>
      <c r="E15" s="29">
        <f>C15/C$46*100</f>
        <v>0.12010499082080815</v>
      </c>
      <c r="F15" s="28">
        <v>191096.81202000001</v>
      </c>
      <c r="G15" s="28">
        <v>174912.33791999999</v>
      </c>
      <c r="H15" s="29">
        <f t="shared" si="1"/>
        <v>-8.4692538451694155</v>
      </c>
      <c r="I15" s="29">
        <f t="shared" ref="I15:I46" si="6">G15/G$46*100</f>
        <v>0.17068235586176145</v>
      </c>
      <c r="J15" s="28">
        <v>313609.98434999998</v>
      </c>
      <c r="K15" s="28">
        <v>266474.08789999998</v>
      </c>
      <c r="L15" s="29">
        <f t="shared" si="3"/>
        <v>-15.03010069902451</v>
      </c>
      <c r="M15" s="29">
        <f t="shared" ref="M15:M46" si="7">K15/K$46*100</f>
        <v>0.16072794548742256</v>
      </c>
    </row>
    <row r="16" spans="1:13" ht="14.25" x14ac:dyDescent="0.2">
      <c r="A16" s="9" t="s">
        <v>6</v>
      </c>
      <c r="B16" s="28">
        <v>52338.667009999997</v>
      </c>
      <c r="C16" s="28">
        <v>71254.857780000006</v>
      </c>
      <c r="D16" s="29">
        <f t="shared" si="0"/>
        <v>36.141903970129427</v>
      </c>
      <c r="E16" s="29">
        <f t="shared" ref="E16:E46" si="8">C16/C$46*100</f>
        <v>0.57171463577359161</v>
      </c>
      <c r="F16" s="28">
        <v>568473.06810000003</v>
      </c>
      <c r="G16" s="28">
        <v>572077.92860999994</v>
      </c>
      <c r="H16" s="29">
        <f t="shared" si="1"/>
        <v>0.6341303946110215</v>
      </c>
      <c r="I16" s="29">
        <f t="shared" si="6"/>
        <v>0.55824311625364487</v>
      </c>
      <c r="J16" s="28">
        <v>983901.97374000004</v>
      </c>
      <c r="K16" s="28">
        <v>912022.03182000003</v>
      </c>
      <c r="L16" s="29">
        <f t="shared" si="3"/>
        <v>-7.3055999315430347</v>
      </c>
      <c r="M16" s="29">
        <f t="shared" si="7"/>
        <v>0.55010011881043885</v>
      </c>
    </row>
    <row r="17" spans="1:13" ht="14.25" x14ac:dyDescent="0.2">
      <c r="A17" s="9" t="s">
        <v>7</v>
      </c>
      <c r="B17" s="28">
        <v>5881.6617999999999</v>
      </c>
      <c r="C17" s="28">
        <v>6050.59112</v>
      </c>
      <c r="D17" s="29">
        <f t="shared" si="0"/>
        <v>2.8721358987352894</v>
      </c>
      <c r="E17" s="29">
        <f t="shared" si="8"/>
        <v>4.85470269138151E-2</v>
      </c>
      <c r="F17" s="28">
        <v>74736.248770000006</v>
      </c>
      <c r="G17" s="28">
        <v>68156.384359999996</v>
      </c>
      <c r="H17" s="29">
        <f t="shared" si="1"/>
        <v>-8.804113824670905</v>
      </c>
      <c r="I17" s="29">
        <f t="shared" si="6"/>
        <v>6.650812851695552E-2</v>
      </c>
      <c r="J17" s="28">
        <v>99971.368189999994</v>
      </c>
      <c r="K17" s="28">
        <v>99899.746339999998</v>
      </c>
      <c r="L17" s="29">
        <f t="shared" si="3"/>
        <v>-7.1642362505107887E-2</v>
      </c>
      <c r="M17" s="29">
        <f t="shared" si="7"/>
        <v>6.0256068837614217E-2</v>
      </c>
    </row>
    <row r="18" spans="1:13" ht="15.75" x14ac:dyDescent="0.25">
      <c r="A18" s="8" t="s">
        <v>30</v>
      </c>
      <c r="B18" s="26">
        <f>B19</f>
        <v>183383.60982000001</v>
      </c>
      <c r="C18" s="26">
        <f>C19</f>
        <v>180267.07242000001</v>
      </c>
      <c r="D18" s="27">
        <f t="shared" si="0"/>
        <v>-1.6994634379043119</v>
      </c>
      <c r="E18" s="27">
        <f t="shared" si="8"/>
        <v>1.4463761048934334</v>
      </c>
      <c r="F18" s="26">
        <f>F19</f>
        <v>1681660.9040000001</v>
      </c>
      <c r="G18" s="26">
        <f>G19</f>
        <v>1527414.46132</v>
      </c>
      <c r="H18" s="27">
        <f t="shared" si="1"/>
        <v>-9.1722678640568596</v>
      </c>
      <c r="I18" s="27">
        <f t="shared" si="6"/>
        <v>1.4904763250872504</v>
      </c>
      <c r="J18" s="26">
        <f>J19</f>
        <v>2567208.5985599998</v>
      </c>
      <c r="K18" s="26">
        <f>K19</f>
        <v>2350774.20046</v>
      </c>
      <c r="L18" s="27">
        <f t="shared" si="3"/>
        <v>-8.4307289334182816</v>
      </c>
      <c r="M18" s="27">
        <f t="shared" si="7"/>
        <v>1.4179056227281837</v>
      </c>
    </row>
    <row r="19" spans="1:13" ht="14.25" x14ac:dyDescent="0.2">
      <c r="A19" s="9" t="s">
        <v>8</v>
      </c>
      <c r="B19" s="28">
        <v>183383.60982000001</v>
      </c>
      <c r="C19" s="28">
        <v>180267.07242000001</v>
      </c>
      <c r="D19" s="29">
        <f t="shared" si="0"/>
        <v>-1.6994634379043119</v>
      </c>
      <c r="E19" s="29">
        <f t="shared" si="8"/>
        <v>1.4463761048934334</v>
      </c>
      <c r="F19" s="28">
        <v>1681660.9040000001</v>
      </c>
      <c r="G19" s="28">
        <v>1527414.46132</v>
      </c>
      <c r="H19" s="29">
        <f t="shared" si="1"/>
        <v>-9.1722678640568596</v>
      </c>
      <c r="I19" s="29">
        <f t="shared" si="6"/>
        <v>1.4904763250872504</v>
      </c>
      <c r="J19" s="28">
        <v>2567208.5985599998</v>
      </c>
      <c r="K19" s="28">
        <v>2350774.20046</v>
      </c>
      <c r="L19" s="29">
        <f t="shared" si="3"/>
        <v>-8.4307289334182816</v>
      </c>
      <c r="M19" s="29">
        <f t="shared" si="7"/>
        <v>1.4179056227281837</v>
      </c>
    </row>
    <row r="20" spans="1:13" ht="15.75" x14ac:dyDescent="0.25">
      <c r="A20" s="8" t="s">
        <v>31</v>
      </c>
      <c r="B20" s="26">
        <f>B21</f>
        <v>413010.20166999998</v>
      </c>
      <c r="C20" s="26">
        <f>C21</f>
        <v>427625.07056000002</v>
      </c>
      <c r="D20" s="27">
        <f t="shared" si="0"/>
        <v>3.538621765492731</v>
      </c>
      <c r="E20" s="27">
        <f t="shared" si="8"/>
        <v>3.4310574616217671</v>
      </c>
      <c r="F20" s="26">
        <f>F21</f>
        <v>3536358.0346300001</v>
      </c>
      <c r="G20" s="26">
        <f>G21</f>
        <v>3430096.5835600002</v>
      </c>
      <c r="H20" s="27">
        <f t="shared" si="1"/>
        <v>-3.0048272835903003</v>
      </c>
      <c r="I20" s="27">
        <f t="shared" si="6"/>
        <v>3.3471450480707183</v>
      </c>
      <c r="J20" s="26">
        <f>J21</f>
        <v>5328338.3374699997</v>
      </c>
      <c r="K20" s="26">
        <f>K21</f>
        <v>5423699.1694499999</v>
      </c>
      <c r="L20" s="27">
        <f t="shared" si="3"/>
        <v>1.7896917564224994</v>
      </c>
      <c r="M20" s="27">
        <f t="shared" si="7"/>
        <v>3.2713875908815471</v>
      </c>
    </row>
    <row r="21" spans="1:13" ht="14.25" x14ac:dyDescent="0.2">
      <c r="A21" s="9" t="s">
        <v>9</v>
      </c>
      <c r="B21" s="28">
        <v>413010.20166999998</v>
      </c>
      <c r="C21" s="28">
        <v>427625.07056000002</v>
      </c>
      <c r="D21" s="29">
        <f t="shared" si="0"/>
        <v>3.538621765492731</v>
      </c>
      <c r="E21" s="29">
        <f t="shared" si="8"/>
        <v>3.4310574616217671</v>
      </c>
      <c r="F21" s="28">
        <v>3536358.0346300001</v>
      </c>
      <c r="G21" s="28">
        <v>3430096.5835600002</v>
      </c>
      <c r="H21" s="29">
        <f t="shared" si="1"/>
        <v>-3.0048272835903003</v>
      </c>
      <c r="I21" s="29">
        <f t="shared" si="6"/>
        <v>3.3471450480707183</v>
      </c>
      <c r="J21" s="28">
        <v>5328338.3374699997</v>
      </c>
      <c r="K21" s="28">
        <v>5423699.1694499999</v>
      </c>
      <c r="L21" s="29">
        <f t="shared" si="3"/>
        <v>1.7896917564224994</v>
      </c>
      <c r="M21" s="29">
        <f t="shared" si="7"/>
        <v>3.2713875908815471</v>
      </c>
    </row>
    <row r="22" spans="1:13" ht="16.5" x14ac:dyDescent="0.25">
      <c r="A22" s="13" t="s">
        <v>32</v>
      </c>
      <c r="B22" s="26">
        <f>B23+B27+B29</f>
        <v>10182332.487249998</v>
      </c>
      <c r="C22" s="26">
        <f>C23+C27+C29</f>
        <v>9425541.2354700007</v>
      </c>
      <c r="D22" s="27">
        <f t="shared" si="0"/>
        <v>-7.4323957966176053</v>
      </c>
      <c r="E22" s="27">
        <f t="shared" si="8"/>
        <v>75.625999999093665</v>
      </c>
      <c r="F22" s="26">
        <f>F23+F27+F29</f>
        <v>90630734.81189999</v>
      </c>
      <c r="G22" s="26">
        <f>G23+G27+G29</f>
        <v>76668148.374390006</v>
      </c>
      <c r="H22" s="27">
        <f t="shared" si="1"/>
        <v>-15.406017027765143</v>
      </c>
      <c r="I22" s="27">
        <f t="shared" si="6"/>
        <v>74.814048795603469</v>
      </c>
      <c r="J22" s="26">
        <f>J23+J27+J29</f>
        <v>138379895.40189999</v>
      </c>
      <c r="K22" s="26">
        <f>K23+K27+K29</f>
        <v>124222366.52031</v>
      </c>
      <c r="L22" s="27">
        <f t="shared" si="3"/>
        <v>-10.230914570698257</v>
      </c>
      <c r="M22" s="27">
        <f t="shared" si="7"/>
        <v>74.926631372457024</v>
      </c>
    </row>
    <row r="23" spans="1:13" ht="15.75" x14ac:dyDescent="0.25">
      <c r="A23" s="8" t="s">
        <v>33</v>
      </c>
      <c r="B23" s="26">
        <f>B24+B25+B26</f>
        <v>881581.13162000012</v>
      </c>
      <c r="C23" s="26">
        <f>C24+C25+C26</f>
        <v>872888.49423999991</v>
      </c>
      <c r="D23" s="27">
        <f>(C23-B23)/B23*100</f>
        <v>-0.98602806573531676</v>
      </c>
      <c r="E23" s="27">
        <f t="shared" si="8"/>
        <v>7.0036365674348868</v>
      </c>
      <c r="F23" s="26">
        <f>F24+F25+F26</f>
        <v>7967518.8505400009</v>
      </c>
      <c r="G23" s="26">
        <f>G24+G25+G26</f>
        <v>6713691.6535600005</v>
      </c>
      <c r="H23" s="27">
        <f t="shared" si="1"/>
        <v>-15.736733360787994</v>
      </c>
      <c r="I23" s="27">
        <f t="shared" si="6"/>
        <v>6.5513314931687212</v>
      </c>
      <c r="J23" s="26">
        <f>J24+J25+J26</f>
        <v>12174801.727790002</v>
      </c>
      <c r="K23" s="26">
        <f>K24+K25+K26</f>
        <v>10861706.465319999</v>
      </c>
      <c r="L23" s="27">
        <f t="shared" si="3"/>
        <v>-10.785352335330058</v>
      </c>
      <c r="M23" s="27">
        <f t="shared" si="7"/>
        <v>6.5514053483259449</v>
      </c>
    </row>
    <row r="24" spans="1:13" ht="14.25" x14ac:dyDescent="0.2">
      <c r="A24" s="9" t="s">
        <v>10</v>
      </c>
      <c r="B24" s="28">
        <v>572541.91948000004</v>
      </c>
      <c r="C24" s="28">
        <v>569010.49783999997</v>
      </c>
      <c r="D24" s="29">
        <f t="shared" si="0"/>
        <v>-0.61679704487095333</v>
      </c>
      <c r="E24" s="29">
        <f t="shared" si="8"/>
        <v>4.565465985888963</v>
      </c>
      <c r="F24" s="28">
        <v>5264321.9559500003</v>
      </c>
      <c r="G24" s="28">
        <v>4356812.9143300001</v>
      </c>
      <c r="H24" s="29">
        <f t="shared" si="1"/>
        <v>-17.238859044217232</v>
      </c>
      <c r="I24" s="29">
        <f t="shared" si="6"/>
        <v>4.2514501899054551</v>
      </c>
      <c r="J24" s="28">
        <v>8107938.2793100001</v>
      </c>
      <c r="K24" s="28">
        <v>7008753.1250499999</v>
      </c>
      <c r="L24" s="29">
        <f t="shared" si="3"/>
        <v>-13.556900859308746</v>
      </c>
      <c r="M24" s="29">
        <f t="shared" si="7"/>
        <v>4.2274372682742145</v>
      </c>
    </row>
    <row r="25" spans="1:13" ht="14.25" x14ac:dyDescent="0.2">
      <c r="A25" s="9" t="s">
        <v>11</v>
      </c>
      <c r="B25" s="28">
        <v>134374.44636</v>
      </c>
      <c r="C25" s="28">
        <v>98303.189230000004</v>
      </c>
      <c r="D25" s="29">
        <f t="shared" si="0"/>
        <v>-26.843836835883355</v>
      </c>
      <c r="E25" s="29">
        <f t="shared" si="8"/>
        <v>0.78873741071147918</v>
      </c>
      <c r="F25" s="28">
        <v>1131067.72496</v>
      </c>
      <c r="G25" s="28">
        <v>856472.98291999998</v>
      </c>
      <c r="H25" s="29">
        <f t="shared" si="1"/>
        <v>-24.277480117268048</v>
      </c>
      <c r="I25" s="29">
        <f t="shared" si="6"/>
        <v>0.83576051978446841</v>
      </c>
      <c r="J25" s="28">
        <v>1670356.6658000001</v>
      </c>
      <c r="K25" s="28">
        <v>1390340.2559499999</v>
      </c>
      <c r="L25" s="29">
        <f t="shared" si="3"/>
        <v>-16.763869392881382</v>
      </c>
      <c r="M25" s="29">
        <f t="shared" si="7"/>
        <v>0.83860511402204796</v>
      </c>
    </row>
    <row r="26" spans="1:13" ht="14.25" x14ac:dyDescent="0.2">
      <c r="A26" s="9" t="s">
        <v>12</v>
      </c>
      <c r="B26" s="28">
        <v>174664.76577999999</v>
      </c>
      <c r="C26" s="28">
        <v>205574.80716999999</v>
      </c>
      <c r="D26" s="29">
        <f t="shared" si="0"/>
        <v>17.696781175049878</v>
      </c>
      <c r="E26" s="29">
        <f t="shared" si="8"/>
        <v>1.6494331708344454</v>
      </c>
      <c r="F26" s="28">
        <v>1572129.1696299999</v>
      </c>
      <c r="G26" s="28">
        <v>1500405.7563100001</v>
      </c>
      <c r="H26" s="29">
        <f t="shared" si="1"/>
        <v>-4.5621832293131419</v>
      </c>
      <c r="I26" s="29">
        <f t="shared" si="6"/>
        <v>1.4641207834787986</v>
      </c>
      <c r="J26" s="28">
        <v>2396506.7826800002</v>
      </c>
      <c r="K26" s="28">
        <v>2462613.0843199999</v>
      </c>
      <c r="L26" s="29">
        <f t="shared" si="3"/>
        <v>2.758444170396773</v>
      </c>
      <c r="M26" s="29">
        <f t="shared" si="7"/>
        <v>1.4853629660296832</v>
      </c>
    </row>
    <row r="27" spans="1:13" ht="15.75" x14ac:dyDescent="0.25">
      <c r="A27" s="8" t="s">
        <v>34</v>
      </c>
      <c r="B27" s="26">
        <f>B28</f>
        <v>1628379.0208000001</v>
      </c>
      <c r="C27" s="26">
        <f>C28</f>
        <v>1374942.28333</v>
      </c>
      <c r="D27" s="27">
        <f t="shared" si="0"/>
        <v>-15.563743712780706</v>
      </c>
      <c r="E27" s="27">
        <f t="shared" si="8"/>
        <v>11.031874193767022</v>
      </c>
      <c r="F27" s="26">
        <f>F28</f>
        <v>13370576.58522</v>
      </c>
      <c r="G27" s="26">
        <f>G28</f>
        <v>11492274.50952</v>
      </c>
      <c r="H27" s="27">
        <f t="shared" si="1"/>
        <v>-14.048026004924113</v>
      </c>
      <c r="I27" s="27">
        <f t="shared" si="6"/>
        <v>11.214351776557299</v>
      </c>
      <c r="J27" s="26">
        <f>J28</f>
        <v>19475274.078650001</v>
      </c>
      <c r="K27" s="26">
        <f>K28</f>
        <v>18709744.636709999</v>
      </c>
      <c r="L27" s="27">
        <f t="shared" si="3"/>
        <v>-3.9307762183394526</v>
      </c>
      <c r="M27" s="27">
        <f t="shared" si="7"/>
        <v>11.285070303650794</v>
      </c>
    </row>
    <row r="28" spans="1:13" ht="14.25" x14ac:dyDescent="0.2">
      <c r="A28" s="9" t="s">
        <v>13</v>
      </c>
      <c r="B28" s="28">
        <v>1628379.0208000001</v>
      </c>
      <c r="C28" s="28">
        <v>1374942.28333</v>
      </c>
      <c r="D28" s="29">
        <f t="shared" si="0"/>
        <v>-15.563743712780706</v>
      </c>
      <c r="E28" s="29">
        <f t="shared" si="8"/>
        <v>11.031874193767022</v>
      </c>
      <c r="F28" s="28">
        <v>13370576.58522</v>
      </c>
      <c r="G28" s="28">
        <v>11492274.50952</v>
      </c>
      <c r="H28" s="29">
        <f t="shared" si="1"/>
        <v>-14.048026004924113</v>
      </c>
      <c r="I28" s="29">
        <f t="shared" si="6"/>
        <v>11.214351776557299</v>
      </c>
      <c r="J28" s="28">
        <v>19475274.078650001</v>
      </c>
      <c r="K28" s="28">
        <v>18709744.636709999</v>
      </c>
      <c r="L28" s="29">
        <f t="shared" si="3"/>
        <v>-3.9307762183394526</v>
      </c>
      <c r="M28" s="29">
        <f t="shared" si="7"/>
        <v>11.285070303650794</v>
      </c>
    </row>
    <row r="29" spans="1:13" ht="15.75" x14ac:dyDescent="0.25">
      <c r="A29" s="8" t="s">
        <v>35</v>
      </c>
      <c r="B29" s="26">
        <f>B30+B31+B32+B33+B34+B35+B36+B37+B38+B39+B40+B41</f>
        <v>7672372.3348299982</v>
      </c>
      <c r="C29" s="26">
        <f>C30+C31+C32+C33+C34+C35+C36+C37+C38+C39+C40+C41</f>
        <v>7177710.4578999998</v>
      </c>
      <c r="D29" s="27">
        <f t="shared" si="0"/>
        <v>-6.4473132343225741</v>
      </c>
      <c r="E29" s="27">
        <f t="shared" si="8"/>
        <v>57.590489237891752</v>
      </c>
      <c r="F29" s="26">
        <f>F30+F31+F32+F33+F34+F35+F36+F37+F38+F39+F40+F41</f>
        <v>69292639.376139998</v>
      </c>
      <c r="G29" s="26">
        <f>G30+G31+G32+G33+G34+G35+G36+G37+G38+G39+G40+G41</f>
        <v>58462182.211309999</v>
      </c>
      <c r="H29" s="27">
        <f t="shared" si="1"/>
        <v>-15.630025443307508</v>
      </c>
      <c r="I29" s="27">
        <f t="shared" si="6"/>
        <v>57.048365525877443</v>
      </c>
      <c r="J29" s="26">
        <f>J30+J31+J32+J33+J34+J35+J36+J37+J38+J39+J40+J41</f>
        <v>106729819.59546</v>
      </c>
      <c r="K29" s="26">
        <f>K30+K31+K32+K33+K34+K35+K36+K37+K38+K39+K40+K41</f>
        <v>94650915.418280005</v>
      </c>
      <c r="L29" s="27">
        <f t="shared" si="3"/>
        <v>-11.317272176569665</v>
      </c>
      <c r="M29" s="27">
        <f t="shared" si="7"/>
        <v>57.090155720480297</v>
      </c>
    </row>
    <row r="30" spans="1:13" ht="14.25" x14ac:dyDescent="0.2">
      <c r="A30" s="25" t="s">
        <v>14</v>
      </c>
      <c r="B30" s="28">
        <v>1394151.90805</v>
      </c>
      <c r="C30" s="28">
        <v>1545731.2876800001</v>
      </c>
      <c r="D30" s="29">
        <f t="shared" si="0"/>
        <v>10.872515308752412</v>
      </c>
      <c r="E30" s="29">
        <f t="shared" si="8"/>
        <v>12.402202848657709</v>
      </c>
      <c r="F30" s="28">
        <v>11776268.20748</v>
      </c>
      <c r="G30" s="28">
        <v>10330733.324030001</v>
      </c>
      <c r="H30" s="29">
        <f t="shared" si="1"/>
        <v>-12.274982685362335</v>
      </c>
      <c r="I30" s="29">
        <f t="shared" si="6"/>
        <v>10.08090065282598</v>
      </c>
      <c r="J30" s="28">
        <v>17626913.225129999</v>
      </c>
      <c r="K30" s="28">
        <v>16239981.82343</v>
      </c>
      <c r="L30" s="29">
        <f t="shared" si="3"/>
        <v>-7.8682602222305471</v>
      </c>
      <c r="M30" s="29">
        <f t="shared" si="7"/>
        <v>9.7953948686092502</v>
      </c>
    </row>
    <row r="31" spans="1:13" ht="14.25" x14ac:dyDescent="0.2">
      <c r="A31" s="9" t="s">
        <v>15</v>
      </c>
      <c r="B31" s="28">
        <v>1740661.3076200001</v>
      </c>
      <c r="C31" s="28">
        <v>1544708.2625500001</v>
      </c>
      <c r="D31" s="29">
        <f t="shared" si="0"/>
        <v>-11.257390752134652</v>
      </c>
      <c r="E31" s="29">
        <f t="shared" si="8"/>
        <v>12.393994588087025</v>
      </c>
      <c r="F31" s="28">
        <v>19954624.206409998</v>
      </c>
      <c r="G31" s="28">
        <v>14536621.256789999</v>
      </c>
      <c r="H31" s="29">
        <f t="shared" si="1"/>
        <v>-27.151616054385936</v>
      </c>
      <c r="I31" s="29">
        <f t="shared" si="6"/>
        <v>14.18507574642266</v>
      </c>
      <c r="J31" s="28">
        <v>30716325.7973</v>
      </c>
      <c r="K31" s="28">
        <v>25168937.00705</v>
      </c>
      <c r="L31" s="29">
        <f t="shared" si="3"/>
        <v>-18.060066255507749</v>
      </c>
      <c r="M31" s="29">
        <f t="shared" si="7"/>
        <v>15.181031548416851</v>
      </c>
    </row>
    <row r="32" spans="1:13" ht="14.25" x14ac:dyDescent="0.2">
      <c r="A32" s="9" t="s">
        <v>16</v>
      </c>
      <c r="B32" s="28">
        <v>109692.7362</v>
      </c>
      <c r="C32" s="28">
        <v>120028.25627</v>
      </c>
      <c r="D32" s="29">
        <f t="shared" si="0"/>
        <v>9.4222465662224941</v>
      </c>
      <c r="E32" s="29">
        <f t="shared" si="8"/>
        <v>0.96304887770337166</v>
      </c>
      <c r="F32" s="28">
        <v>689577.31258999999</v>
      </c>
      <c r="G32" s="28">
        <v>761936.19244000001</v>
      </c>
      <c r="H32" s="29">
        <f t="shared" si="1"/>
        <v>10.49322222887896</v>
      </c>
      <c r="I32" s="29">
        <f t="shared" si="6"/>
        <v>0.74350995412044885</v>
      </c>
      <c r="J32" s="28">
        <v>941821.93672999996</v>
      </c>
      <c r="K32" s="28">
        <v>1114673.0530999999</v>
      </c>
      <c r="L32" s="29">
        <f t="shared" si="3"/>
        <v>18.352844590787296</v>
      </c>
      <c r="M32" s="29">
        <f t="shared" si="7"/>
        <v>0.672332199827958</v>
      </c>
    </row>
    <row r="33" spans="1:13" ht="14.25" x14ac:dyDescent="0.2">
      <c r="A33" s="9" t="s">
        <v>17</v>
      </c>
      <c r="B33" s="28">
        <v>847900.78101000004</v>
      </c>
      <c r="C33" s="28">
        <v>852900.36895999999</v>
      </c>
      <c r="D33" s="29">
        <f t="shared" si="0"/>
        <v>0.58964304102238974</v>
      </c>
      <c r="E33" s="29">
        <f t="shared" si="8"/>
        <v>6.8432614839629009</v>
      </c>
      <c r="F33" s="28">
        <v>7167461.5125799999</v>
      </c>
      <c r="G33" s="28">
        <v>6543073.6508299997</v>
      </c>
      <c r="H33" s="29">
        <f t="shared" si="1"/>
        <v>-8.7114225957698306</v>
      </c>
      <c r="I33" s="29">
        <f t="shared" si="6"/>
        <v>6.3848396206988429</v>
      </c>
      <c r="J33" s="28">
        <v>11327745.411730001</v>
      </c>
      <c r="K33" s="28">
        <v>10611468.6885</v>
      </c>
      <c r="L33" s="29">
        <f t="shared" si="3"/>
        <v>-6.3232064033526783</v>
      </c>
      <c r="M33" s="29">
        <f t="shared" si="7"/>
        <v>6.4004705836417628</v>
      </c>
    </row>
    <row r="34" spans="1:13" ht="14.25" x14ac:dyDescent="0.2">
      <c r="A34" s="9" t="s">
        <v>18</v>
      </c>
      <c r="B34" s="28">
        <v>574330.75529999996</v>
      </c>
      <c r="C34" s="28">
        <v>572246.18940999999</v>
      </c>
      <c r="D34" s="29">
        <f t="shared" si="0"/>
        <v>-0.36295564372329359</v>
      </c>
      <c r="E34" s="29">
        <f t="shared" si="8"/>
        <v>4.5914276155245144</v>
      </c>
      <c r="F34" s="28">
        <v>5053687.5973500004</v>
      </c>
      <c r="G34" s="28">
        <v>4593672.2522499999</v>
      </c>
      <c r="H34" s="29">
        <f t="shared" si="1"/>
        <v>-9.102567901926081</v>
      </c>
      <c r="I34" s="29">
        <f t="shared" si="6"/>
        <v>4.4825814541993036</v>
      </c>
      <c r="J34" s="28">
        <v>7733022.9208500003</v>
      </c>
      <c r="K34" s="28">
        <v>7373641.3729800005</v>
      </c>
      <c r="L34" s="29">
        <f t="shared" si="3"/>
        <v>-4.6473617309606698</v>
      </c>
      <c r="M34" s="29">
        <f t="shared" si="7"/>
        <v>4.4475252283624878</v>
      </c>
    </row>
    <row r="35" spans="1:13" ht="14.25" x14ac:dyDescent="0.2">
      <c r="A35" s="9" t="s">
        <v>19</v>
      </c>
      <c r="B35" s="28">
        <v>611245.45646999998</v>
      </c>
      <c r="C35" s="28">
        <v>615732.17313000001</v>
      </c>
      <c r="D35" s="29">
        <f t="shared" si="0"/>
        <v>0.73402863162554133</v>
      </c>
      <c r="E35" s="29">
        <f t="shared" si="8"/>
        <v>4.9403381897410332</v>
      </c>
      <c r="F35" s="28">
        <v>5389217.1761100003</v>
      </c>
      <c r="G35" s="28">
        <v>5126180.9496299997</v>
      </c>
      <c r="H35" s="29">
        <f t="shared" si="1"/>
        <v>-4.8807872810548574</v>
      </c>
      <c r="I35" s="29">
        <f t="shared" si="6"/>
        <v>5.0022122593587817</v>
      </c>
      <c r="J35" s="28">
        <v>8128119.0269299997</v>
      </c>
      <c r="K35" s="28">
        <v>7857940.4316499997</v>
      </c>
      <c r="L35" s="29">
        <f t="shared" si="3"/>
        <v>-3.3239990013045708</v>
      </c>
      <c r="M35" s="29">
        <f t="shared" si="7"/>
        <v>4.7396376559345557</v>
      </c>
    </row>
    <row r="36" spans="1:13" ht="14.25" x14ac:dyDescent="0.2">
      <c r="A36" s="9" t="s">
        <v>20</v>
      </c>
      <c r="B36" s="28">
        <v>1015952.6831800001</v>
      </c>
      <c r="C36" s="28">
        <v>878409.26207000006</v>
      </c>
      <c r="D36" s="29">
        <f t="shared" si="0"/>
        <v>-13.538368802716269</v>
      </c>
      <c r="E36" s="29">
        <f t="shared" si="8"/>
        <v>7.0479325476312722</v>
      </c>
      <c r="F36" s="28">
        <v>9415063.8175300006</v>
      </c>
      <c r="G36" s="28">
        <v>7897198.2258400004</v>
      </c>
      <c r="H36" s="29">
        <f t="shared" si="1"/>
        <v>-16.121670772574809</v>
      </c>
      <c r="I36" s="29">
        <f t="shared" si="6"/>
        <v>7.7062168050729021</v>
      </c>
      <c r="J36" s="28">
        <v>15405376.191609999</v>
      </c>
      <c r="K36" s="28">
        <v>12304385.267000001</v>
      </c>
      <c r="L36" s="29">
        <f t="shared" si="3"/>
        <v>-20.12927750702281</v>
      </c>
      <c r="M36" s="29">
        <f t="shared" si="7"/>
        <v>7.4215792613681053</v>
      </c>
    </row>
    <row r="37" spans="1:13" ht="14.25" x14ac:dyDescent="0.2">
      <c r="A37" s="10" t="s">
        <v>21</v>
      </c>
      <c r="B37" s="28">
        <v>284201.04644000001</v>
      </c>
      <c r="C37" s="28">
        <v>319613.24624000001</v>
      </c>
      <c r="D37" s="29">
        <f t="shared" si="0"/>
        <v>12.460263691349976</v>
      </c>
      <c r="E37" s="29">
        <f t="shared" si="8"/>
        <v>2.5644226422665781</v>
      </c>
      <c r="F37" s="28">
        <v>2335143.5852899998</v>
      </c>
      <c r="G37" s="28">
        <v>2388590.7469000001</v>
      </c>
      <c r="H37" s="29">
        <f t="shared" si="1"/>
        <v>2.288816925292529</v>
      </c>
      <c r="I37" s="29">
        <f t="shared" si="6"/>
        <v>2.3308264054932621</v>
      </c>
      <c r="J37" s="28">
        <v>3343779.6799699999</v>
      </c>
      <c r="K37" s="28">
        <v>3568519.0429799999</v>
      </c>
      <c r="L37" s="29">
        <f t="shared" si="3"/>
        <v>6.7211175531761205</v>
      </c>
      <c r="M37" s="29">
        <f t="shared" si="7"/>
        <v>2.1524071579753734</v>
      </c>
    </row>
    <row r="38" spans="1:13" ht="14.25" x14ac:dyDescent="0.2">
      <c r="A38" s="9" t="s">
        <v>22</v>
      </c>
      <c r="B38" s="28">
        <v>566131.63852000004</v>
      </c>
      <c r="C38" s="28">
        <v>187337.47255999999</v>
      </c>
      <c r="D38" s="29">
        <f t="shared" si="0"/>
        <v>-66.909202769563663</v>
      </c>
      <c r="E38" s="29">
        <f t="shared" si="8"/>
        <v>1.5031055878613755</v>
      </c>
      <c r="F38" s="28">
        <v>2723984.2640900002</v>
      </c>
      <c r="G38" s="28">
        <v>2142155.2800199999</v>
      </c>
      <c r="H38" s="29">
        <f t="shared" si="1"/>
        <v>-21.359484037415008</v>
      </c>
      <c r="I38" s="29">
        <f t="shared" si="6"/>
        <v>2.0903505959811306</v>
      </c>
      <c r="J38" s="28">
        <v>4304588.1363899997</v>
      </c>
      <c r="K38" s="28">
        <v>3520866.1363499998</v>
      </c>
      <c r="L38" s="29">
        <f t="shared" si="3"/>
        <v>-18.206666357103806</v>
      </c>
      <c r="M38" s="29">
        <f t="shared" si="7"/>
        <v>2.1236645742611242</v>
      </c>
    </row>
    <row r="39" spans="1:13" ht="14.25" x14ac:dyDescent="0.2">
      <c r="A39" s="9" t="s">
        <v>23</v>
      </c>
      <c r="B39" s="28">
        <v>175314.58811000001</v>
      </c>
      <c r="C39" s="28">
        <v>177466.2966</v>
      </c>
      <c r="D39" s="29">
        <f>(C39-B39)/B39*100</f>
        <v>1.2273413828231534</v>
      </c>
      <c r="E39" s="29">
        <f t="shared" si="8"/>
        <v>1.4239040296174059</v>
      </c>
      <c r="F39" s="28">
        <v>1677301.94447</v>
      </c>
      <c r="G39" s="28">
        <v>1239940.56776</v>
      </c>
      <c r="H39" s="29">
        <f t="shared" si="1"/>
        <v>-26.075291819219764</v>
      </c>
      <c r="I39" s="29">
        <f t="shared" si="6"/>
        <v>1.2099545392312074</v>
      </c>
      <c r="J39" s="28">
        <v>2489174.5762299998</v>
      </c>
      <c r="K39" s="28">
        <v>2303401.0567700001</v>
      </c>
      <c r="L39" s="29">
        <f t="shared" si="3"/>
        <v>-7.4632579504071774</v>
      </c>
      <c r="M39" s="29">
        <f t="shared" si="7"/>
        <v>1.3893317823349989</v>
      </c>
    </row>
    <row r="40" spans="1:13" ht="14.25" x14ac:dyDescent="0.2">
      <c r="A40" s="9" t="s">
        <v>24</v>
      </c>
      <c r="B40" s="28">
        <v>345201.08974000002</v>
      </c>
      <c r="C40" s="28">
        <v>355827.38548</v>
      </c>
      <c r="D40" s="29">
        <f>(C40-B40)/B40*100</f>
        <v>3.0782914816414775</v>
      </c>
      <c r="E40" s="29">
        <f t="shared" si="8"/>
        <v>2.8549874412221099</v>
      </c>
      <c r="F40" s="28">
        <v>3033913.58335</v>
      </c>
      <c r="G40" s="28">
        <v>2841727.1088200002</v>
      </c>
      <c r="H40" s="29">
        <f t="shared" si="1"/>
        <v>-6.3346060871579093</v>
      </c>
      <c r="I40" s="29">
        <f t="shared" si="6"/>
        <v>2.7730043713181067</v>
      </c>
      <c r="J40" s="28">
        <v>4592334.2669000002</v>
      </c>
      <c r="K40" s="28">
        <v>4483981.2885499997</v>
      </c>
      <c r="L40" s="29">
        <f t="shared" si="3"/>
        <v>-2.3594314362299853</v>
      </c>
      <c r="M40" s="29">
        <f t="shared" si="7"/>
        <v>2.7045822946325098</v>
      </c>
    </row>
    <row r="41" spans="1:13" ht="14.25" x14ac:dyDescent="0.2">
      <c r="A41" s="9" t="s">
        <v>25</v>
      </c>
      <c r="B41" s="28">
        <v>7588.3441899999998</v>
      </c>
      <c r="C41" s="28">
        <v>7710.25695</v>
      </c>
      <c r="D41" s="29">
        <f t="shared" si="0"/>
        <v>1.6065792081579284</v>
      </c>
      <c r="E41" s="29">
        <f t="shared" si="8"/>
        <v>6.1863385616458565E-2</v>
      </c>
      <c r="F41" s="28">
        <v>76396.168890000001</v>
      </c>
      <c r="G41" s="28">
        <v>60352.656000000003</v>
      </c>
      <c r="H41" s="29">
        <f t="shared" si="1"/>
        <v>-21.000415496097002</v>
      </c>
      <c r="I41" s="29">
        <f t="shared" si="6"/>
        <v>5.8893121154814834E-2</v>
      </c>
      <c r="J41" s="28">
        <v>120618.42569</v>
      </c>
      <c r="K41" s="28">
        <v>103120.24992</v>
      </c>
      <c r="L41" s="29">
        <f t="shared" si="3"/>
        <v>-14.507050369710395</v>
      </c>
      <c r="M41" s="29">
        <f t="shared" si="7"/>
        <v>6.2198565115310606E-2</v>
      </c>
    </row>
    <row r="42" spans="1:13" ht="15.75" x14ac:dyDescent="0.25">
      <c r="A42" s="14" t="s">
        <v>36</v>
      </c>
      <c r="B42" s="26">
        <f>B43</f>
        <v>340264.70227000001</v>
      </c>
      <c r="C42" s="26">
        <f>C43</f>
        <v>322676.01874000003</v>
      </c>
      <c r="D42" s="27">
        <f t="shared" si="0"/>
        <v>-5.1691178698998179</v>
      </c>
      <c r="E42" s="27">
        <f t="shared" si="8"/>
        <v>2.5889968526271012</v>
      </c>
      <c r="F42" s="26">
        <f>F43</f>
        <v>2847571.2866699998</v>
      </c>
      <c r="G42" s="26">
        <f>G43</f>
        <v>2545692.7670200001</v>
      </c>
      <c r="H42" s="27">
        <f t="shared" si="1"/>
        <v>-10.601262945133211</v>
      </c>
      <c r="I42" s="27">
        <f t="shared" si="6"/>
        <v>2.4841291583098628</v>
      </c>
      <c r="J42" s="26">
        <f>J43</f>
        <v>4399386.2315199999</v>
      </c>
      <c r="K42" s="26">
        <f>K43</f>
        <v>4008349.9429799998</v>
      </c>
      <c r="L42" s="27">
        <f t="shared" si="3"/>
        <v>-8.8884282479762184</v>
      </c>
      <c r="M42" s="27">
        <f t="shared" si="7"/>
        <v>2.4176979315586307</v>
      </c>
    </row>
    <row r="43" spans="1:13" ht="14.25" x14ac:dyDescent="0.2">
      <c r="A43" s="9" t="s">
        <v>26</v>
      </c>
      <c r="B43" s="28">
        <v>340264.70227000001</v>
      </c>
      <c r="C43" s="28">
        <v>322676.01874000003</v>
      </c>
      <c r="D43" s="29">
        <f t="shared" si="0"/>
        <v>-5.1691178698998179</v>
      </c>
      <c r="E43" s="29">
        <f t="shared" si="8"/>
        <v>2.5889968526271012</v>
      </c>
      <c r="F43" s="28">
        <v>2847571.2866699998</v>
      </c>
      <c r="G43" s="28">
        <v>2545692.7670200001</v>
      </c>
      <c r="H43" s="29">
        <f t="shared" si="1"/>
        <v>-10.601262945133211</v>
      </c>
      <c r="I43" s="29">
        <f t="shared" si="6"/>
        <v>2.4841291583098628</v>
      </c>
      <c r="J43" s="28">
        <v>4399386.2315199999</v>
      </c>
      <c r="K43" s="28">
        <v>4008349.9429799998</v>
      </c>
      <c r="L43" s="29">
        <f t="shared" si="3"/>
        <v>-8.8884282479762184</v>
      </c>
      <c r="M43" s="29">
        <f t="shared" si="7"/>
        <v>2.4176979315586307</v>
      </c>
    </row>
    <row r="44" spans="1:13" ht="15.75" x14ac:dyDescent="0.25">
      <c r="A44" s="8" t="s">
        <v>37</v>
      </c>
      <c r="B44" s="26">
        <f>B8+B22+B42</f>
        <v>12050625.835059999</v>
      </c>
      <c r="C44" s="26">
        <f>C8+C22+C42</f>
        <v>11432260.190280002</v>
      </c>
      <c r="D44" s="27">
        <f t="shared" si="0"/>
        <v>-5.131398594925491</v>
      </c>
      <c r="E44" s="27">
        <f t="shared" si="8"/>
        <v>91.726945704316591</v>
      </c>
      <c r="F44" s="30">
        <f>F8+F22+F42</f>
        <v>107745188.92418998</v>
      </c>
      <c r="G44" s="30">
        <f>G8+G22+G42</f>
        <v>94129580.880700007</v>
      </c>
      <c r="H44" s="31">
        <f t="shared" si="1"/>
        <v>-12.636859408237692</v>
      </c>
      <c r="I44" s="31">
        <f t="shared" si="6"/>
        <v>91.853203793698952</v>
      </c>
      <c r="J44" s="30">
        <f>J8+J22+J42</f>
        <v>165485174.84939998</v>
      </c>
      <c r="K44" s="30">
        <f>K8+K22+K42</f>
        <v>152254652.26346999</v>
      </c>
      <c r="L44" s="31">
        <f t="shared" si="3"/>
        <v>-7.9949896405949623</v>
      </c>
      <c r="M44" s="31">
        <f t="shared" si="7"/>
        <v>91.834735760097459</v>
      </c>
    </row>
    <row r="45" spans="1:13" ht="15" x14ac:dyDescent="0.25">
      <c r="A45" s="15" t="s">
        <v>38</v>
      </c>
      <c r="B45" s="19">
        <f>B46-B44</f>
        <v>1172250.3879400007</v>
      </c>
      <c r="C45" s="19">
        <f>C46-C44</f>
        <v>1031100.6057199985</v>
      </c>
      <c r="D45" s="20">
        <f t="shared" si="0"/>
        <v>-12.040924334266608</v>
      </c>
      <c r="E45" s="20">
        <f t="shared" si="8"/>
        <v>8.2730542956833979</v>
      </c>
      <c r="F45" s="19">
        <f>F46-F44</f>
        <v>9773802.2768100053</v>
      </c>
      <c r="G45" s="19">
        <f>G46-G44</f>
        <v>8348696.4062999934</v>
      </c>
      <c r="H45" s="21">
        <f t="shared" si="1"/>
        <v>-14.580874772669752</v>
      </c>
      <c r="I45" s="20">
        <f t="shared" si="6"/>
        <v>8.1467962063010564</v>
      </c>
      <c r="J45" s="19">
        <f>J46-J44</f>
        <v>14904412.33160001</v>
      </c>
      <c r="K45" s="19">
        <f>K46-K44</f>
        <v>13537355.524529994</v>
      </c>
      <c r="L45" s="21">
        <f t="shared" si="3"/>
        <v>-9.1721617508636211</v>
      </c>
      <c r="M45" s="20">
        <f t="shared" si="7"/>
        <v>8.1652642399025375</v>
      </c>
    </row>
    <row r="46" spans="1:13" s="12" customFormat="1" ht="22.5" customHeight="1" x14ac:dyDescent="0.3">
      <c r="A46" s="11" t="s">
        <v>43</v>
      </c>
      <c r="B46" s="22">
        <v>13222876.222999999</v>
      </c>
      <c r="C46" s="22">
        <v>12463360.796</v>
      </c>
      <c r="D46" s="32">
        <f t="shared" si="0"/>
        <v>-5.7439502131835036</v>
      </c>
      <c r="E46" s="23">
        <f t="shared" si="8"/>
        <v>100</v>
      </c>
      <c r="F46" s="22">
        <v>117518991.20099999</v>
      </c>
      <c r="G46" s="22">
        <v>102478277.287</v>
      </c>
      <c r="H46" s="32">
        <f t="shared" si="1"/>
        <v>-12.798538993816692</v>
      </c>
      <c r="I46" s="23">
        <f t="shared" si="6"/>
        <v>100</v>
      </c>
      <c r="J46" s="24">
        <v>180389587.18099999</v>
      </c>
      <c r="K46" s="24">
        <v>165792007.78799999</v>
      </c>
      <c r="L46" s="32">
        <f t="shared" si="3"/>
        <v>-8.0922516765632562</v>
      </c>
      <c r="M46" s="23">
        <f t="shared" si="7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2021-05-15T05:29:03Z</dcterms:modified>
</cp:coreProperties>
</file>